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E0464F6A-F09B-4662-8AAF-7DE54FA80E33}" xr6:coauthVersionLast="36" xr6:coauthVersionMax="36" xr10:uidLastSave="{00000000-0000-0000-0000-000000000000}"/>
  <bookViews>
    <workbookView xWindow="0" yWindow="0" windowWidth="28800" windowHeight="12435" tabRatio="675" xr2:uid="{00000000-000D-0000-FFFF-FFFF00000000}"/>
  </bookViews>
  <sheets>
    <sheet name="Szkodowość_lacznie" sheetId="1" r:id="rId1"/>
    <sheet name="Szkodowosc_szczegolowo" sheetId="3" r:id="rId2"/>
  </sheets>
  <definedNames>
    <definedName name="_xlnm._FilterDatabase" localSheetId="1" hidden="1">Szkodowosc_szczegolowo!$A$2:$G$5</definedName>
  </definedNames>
  <calcPr calcId="191029"/>
</workbook>
</file>

<file path=xl/calcChain.xml><?xml version="1.0" encoding="utf-8"?>
<calcChain xmlns="http://schemas.openxmlformats.org/spreadsheetml/2006/main">
  <c r="D17" i="1" l="1"/>
  <c r="E17" i="1"/>
  <c r="B17" i="1"/>
  <c r="C17" i="1"/>
  <c r="F54" i="3"/>
  <c r="C15" i="1"/>
  <c r="B15" i="1"/>
  <c r="E11" i="1"/>
  <c r="D11" i="1"/>
  <c r="E54" i="3"/>
  <c r="E48" i="3"/>
  <c r="E43" i="3"/>
  <c r="B6" i="1"/>
  <c r="E33" i="3"/>
  <c r="E30" i="3"/>
  <c r="F30" i="3"/>
  <c r="F21" i="3"/>
  <c r="E21" i="3"/>
  <c r="F18" i="3"/>
  <c r="E18" i="3"/>
  <c r="F48" i="3"/>
  <c r="F33" i="3"/>
  <c r="C11" i="1" l="1"/>
  <c r="B11" i="1"/>
  <c r="B7" i="1"/>
  <c r="B8" i="1" l="1"/>
  <c r="D8" i="1" l="1"/>
  <c r="E8" i="1"/>
  <c r="D5" i="1"/>
  <c r="E5" i="1"/>
  <c r="B5" i="1" l="1"/>
  <c r="B14" i="1" l="1"/>
  <c r="C8" i="1"/>
  <c r="C5" i="1"/>
  <c r="F43" i="3" l="1"/>
  <c r="C14" i="1"/>
</calcChain>
</file>

<file path=xl/sharedStrings.xml><?xml version="1.0" encoding="utf-8"?>
<sst xmlns="http://schemas.openxmlformats.org/spreadsheetml/2006/main" count="213" uniqueCount="88">
  <si>
    <t>Ryzyko/ Rok</t>
  </si>
  <si>
    <t>Suma wypłat odszkodowania</t>
  </si>
  <si>
    <t>Suma rezerw</t>
  </si>
  <si>
    <t>Liczba wypłat (ogółem)</t>
  </si>
  <si>
    <t>OC (grupa 13)</t>
  </si>
  <si>
    <t>Polisa</t>
  </si>
  <si>
    <t>Od</t>
  </si>
  <si>
    <t>Do</t>
  </si>
  <si>
    <t>Data zdarzenia</t>
  </si>
  <si>
    <t>Wypłaty</t>
  </si>
  <si>
    <t>Rezerwa-zmiana stanu</t>
  </si>
  <si>
    <t>Liczba szkód (ogółem)</t>
  </si>
  <si>
    <t>SUMA MIENIE 2017</t>
  </si>
  <si>
    <t>AllRisk (grupa 9)</t>
  </si>
  <si>
    <t>Przyczyna szkody</t>
  </si>
  <si>
    <t>Szkodowość Wodociągi Płockie Sp. z o.o.</t>
  </si>
  <si>
    <t>Podział szkód wg daty zdarzenia/szkody - stan 17.11.2020</t>
  </si>
  <si>
    <t>Szczegółowy wykaz szkód wg stanu na dzień 17.11.2020</t>
  </si>
  <si>
    <t>OC 2017</t>
  </si>
  <si>
    <t xml:space="preserve"> MIENIE 2017</t>
  </si>
  <si>
    <t>SUMA OC 2017</t>
  </si>
  <si>
    <t>OC 2018</t>
  </si>
  <si>
    <t>SUMA OC 2018</t>
  </si>
  <si>
    <t xml:space="preserve"> MIENIE 2019</t>
  </si>
  <si>
    <t>SUMA MIENIE 2019</t>
  </si>
  <si>
    <t>OC 2020</t>
  </si>
  <si>
    <t xml:space="preserve"> MIENIE 2018</t>
  </si>
  <si>
    <t>SUMA MIENIE 2018</t>
  </si>
  <si>
    <t>OC 2019</t>
  </si>
  <si>
    <t>SUMA OC 2019</t>
  </si>
  <si>
    <t>SUMA OC 2020</t>
  </si>
  <si>
    <t xml:space="preserve"> MIENIE 2020</t>
  </si>
  <si>
    <t>SUMA MIENIE 2020</t>
  </si>
  <si>
    <t>A-A252282</t>
  </si>
  <si>
    <t xml:space="preserve">A-A252241 </t>
  </si>
  <si>
    <t xml:space="preserve"> 29-01-2017</t>
  </si>
  <si>
    <t>A-A252241</t>
  </si>
  <si>
    <t>mienie niskocenne</t>
  </si>
  <si>
    <t>18-03-2017</t>
  </si>
  <si>
    <t>06-06-2017</t>
  </si>
  <si>
    <t>07-06-2017</t>
  </si>
  <si>
    <t>10-08-2017</t>
  </si>
  <si>
    <t>26-09-2017</t>
  </si>
  <si>
    <t>06-10-2017</t>
  </si>
  <si>
    <t>05-10-2017</t>
  </si>
  <si>
    <t>02-10-2017</t>
  </si>
  <si>
    <t>11-01-2017</t>
  </si>
  <si>
    <t>09-03-2018</t>
  </si>
  <si>
    <t>08-03-2018</t>
  </si>
  <si>
    <t>04-04-2018</t>
  </si>
  <si>
    <t>12-06-2018</t>
  </si>
  <si>
    <t>30-03-2018</t>
  </si>
  <si>
    <t>13-08-2018</t>
  </si>
  <si>
    <t>04-11-2018</t>
  </si>
  <si>
    <t>środki obrotowe</t>
  </si>
  <si>
    <t>11-07-2018</t>
  </si>
  <si>
    <t>zalanie</t>
  </si>
  <si>
    <t>uszkodzenie nasadzeń</t>
  </si>
  <si>
    <t>niewłaściwe wykonanie usługi</t>
  </si>
  <si>
    <t>uszkodzenie działki w związku z pracami wodociągowymi</t>
  </si>
  <si>
    <t>uszkodzenie pola w związku z pracami wodociągowymi</t>
  </si>
  <si>
    <t>uszkodzenie pojazdu</t>
  </si>
  <si>
    <t>uszkodzenie mienia w czasie prac</t>
  </si>
  <si>
    <t>03-09-2019</t>
  </si>
  <si>
    <t>07-10-2019</t>
  </si>
  <si>
    <t>14-06-2019</t>
  </si>
  <si>
    <t>26-09-2019</t>
  </si>
  <si>
    <t>21-11-2019</t>
  </si>
  <si>
    <t>27-12-2019</t>
  </si>
  <si>
    <t>uderzenie pojazdu</t>
  </si>
  <si>
    <t>uderzenie pioruna</t>
  </si>
  <si>
    <t>20-06-2019</t>
  </si>
  <si>
    <t>13-06-2019</t>
  </si>
  <si>
    <t>15-05-2019</t>
  </si>
  <si>
    <t>19-05-2020</t>
  </si>
  <si>
    <t>19-08-2020</t>
  </si>
  <si>
    <t>zabrudzenie elewacji podczas prac</t>
  </si>
  <si>
    <t>11-09-2020</t>
  </si>
  <si>
    <t>30-09-2020</t>
  </si>
  <si>
    <t>01-01-2017</t>
  </si>
  <si>
    <t>31-12-2017</t>
  </si>
  <si>
    <t>01-01-2018</t>
  </si>
  <si>
    <t>31-12-2018</t>
  </si>
  <si>
    <t>01-01-2019</t>
  </si>
  <si>
    <t>31-12-2019</t>
  </si>
  <si>
    <t>01-01-2020</t>
  </si>
  <si>
    <t>31-12-2020</t>
  </si>
  <si>
    <t>Suma końcowa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</si>
</sst>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,&quot;zł&quot;_-;\-* #,##0.00,&quot;zł&quot;_-;_-* \-??&quot; zł&quot;_-;_-@_-"/>
    <numFmt numFmtId="165" formatCode="#,##0.00\ &quot;zł&quot;"/>
    <numFmt numFmtId="166" formatCode="_-* #,##0.00\ [$zł-415]_-;\-* #,##0.00\ [$zł-415]_-;_-* &quot;-&quot;??\ [$zł-415]_-;_-@_-"/>
    <numFmt numFmtId="167" formatCode="dd/mm/yyyy"/>
    <numFmt numFmtId="168" formatCode="d/mm/yyyy"/>
    <numFmt numFmtId="169" formatCode="#,##0_ ;\-#,##0\ "/>
  </numFmts>
  <fonts count="12">
    <font>
      <sz val="11"/>
      <color rgb="FF000000"/>
      <name val="Calibri"/>
      <family val="2"/>
      <charset val="238"/>
    </font>
    <font>
      <sz val="11"/>
      <color rgb="FF9C0006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MicrosoftSansSerif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B4C7E7"/>
        <bgColor rgb="FFADCDEA"/>
      </patternFill>
    </fill>
    <fill>
      <patternFill patternType="solid">
        <fgColor rgb="FFFFC7CE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Border="0" applyProtection="0"/>
    <xf numFmtId="0" fontId="1" fillId="4" borderId="0" applyBorder="0" applyProtection="0"/>
    <xf numFmtId="0" fontId="4" fillId="0" borderId="0"/>
    <xf numFmtId="0" fontId="4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4" fontId="5" fillId="2" borderId="1" xfId="1" applyNumberFormat="1" applyFont="1" applyFill="1" applyBorder="1" applyAlignment="1" applyProtection="1">
      <alignment horizontal="left" vertical="center"/>
    </xf>
    <xf numFmtId="44" fontId="6" fillId="0" borderId="1" xfId="1" applyNumberFormat="1" applyFont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/>
    <xf numFmtId="0" fontId="6" fillId="0" borderId="0" xfId="0" applyFont="1" applyFill="1" applyBorder="1" applyAlignment="1">
      <alignment horizontal="left" vertical="center"/>
    </xf>
    <xf numFmtId="0" fontId="8" fillId="0" borderId="0" xfId="0" applyFont="1"/>
    <xf numFmtId="166" fontId="7" fillId="0" borderId="0" xfId="1" applyNumberFormat="1" applyFont="1"/>
    <xf numFmtId="44" fontId="7" fillId="0" borderId="0" xfId="1" applyNumberFormat="1" applyFont="1"/>
    <xf numFmtId="165" fontId="7" fillId="0" borderId="0" xfId="0" applyNumberFormat="1" applyFont="1"/>
    <xf numFmtId="44" fontId="7" fillId="0" borderId="0" xfId="0" applyNumberFormat="1" applyFont="1"/>
    <xf numFmtId="2" fontId="9" fillId="0" borderId="0" xfId="3" applyNumberFormat="1" applyFont="1"/>
    <xf numFmtId="44" fontId="9" fillId="0" borderId="0" xfId="3" applyNumberFormat="1" applyFont="1"/>
    <xf numFmtId="44" fontId="5" fillId="3" borderId="1" xfId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/>
    <xf numFmtId="0" fontId="9" fillId="6" borderId="1" xfId="0" applyFont="1" applyFill="1" applyBorder="1" applyAlignment="1">
      <alignment horizontal="center" wrapText="1"/>
    </xf>
    <xf numFmtId="2" fontId="9" fillId="6" borderId="1" xfId="0" applyNumberFormat="1" applyFont="1" applyFill="1" applyBorder="1" applyAlignment="1">
      <alignment horizontal="center" wrapText="1"/>
    </xf>
    <xf numFmtId="167" fontId="9" fillId="5" borderId="1" xfId="0" applyNumberFormat="1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44" fontId="10" fillId="8" borderId="1" xfId="0" applyNumberFormat="1" applyFont="1" applyFill="1" applyBorder="1"/>
    <xf numFmtId="0" fontId="5" fillId="0" borderId="4" xfId="0" applyFont="1" applyBorder="1"/>
    <xf numFmtId="0" fontId="6" fillId="0" borderId="5" xfId="0" applyFont="1" applyBorder="1"/>
    <xf numFmtId="0" fontId="6" fillId="0" borderId="8" xfId="0" applyFont="1" applyBorder="1"/>
    <xf numFmtId="168" fontId="4" fillId="0" borderId="1" xfId="4" applyNumberFormat="1" applyBorder="1"/>
    <xf numFmtId="169" fontId="5" fillId="2" borderId="1" xfId="1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11" fillId="0" borderId="1" xfId="0" applyFont="1" applyBorder="1" applyAlignment="1">
      <alignment vertical="center" wrapText="1"/>
    </xf>
    <xf numFmtId="1" fontId="9" fillId="5" borderId="1" xfId="0" applyNumberFormat="1" applyFont="1" applyFill="1" applyBorder="1" applyAlignment="1">
      <alignment horizontal="left" wrapText="1"/>
    </xf>
    <xf numFmtId="44" fontId="9" fillId="5" borderId="1" xfId="0" applyNumberFormat="1" applyFont="1" applyFill="1" applyBorder="1"/>
    <xf numFmtId="44" fontId="10" fillId="7" borderId="1" xfId="0" applyNumberFormat="1" applyFont="1" applyFill="1" applyBorder="1"/>
    <xf numFmtId="0" fontId="6" fillId="0" borderId="1" xfId="0" applyFont="1" applyBorder="1"/>
    <xf numFmtId="0" fontId="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</cellXfs>
  <cellStyles count="5">
    <cellStyle name="Normalny" xfId="0" builtinId="0"/>
    <cellStyle name="Normalny_Arkusz1" xfId="4" xr:uid="{173DFDCB-536D-4E64-A471-330C0A78F35C}"/>
    <cellStyle name="Normalny_Arkusz2" xfId="3" xr:uid="{00000000-0005-0000-0000-000001000000}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D966"/>
      <rgbColor rgb="FFFFF2CC"/>
      <rgbColor rgb="FFB4C7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FAADC"/>
      <rgbColor rgb="FFF8CBAD"/>
      <rgbColor rgb="FFFFFFCC"/>
      <rgbColor rgb="FFDEEBF7"/>
      <rgbColor rgb="FF660066"/>
      <rgbColor rgb="FFED7D31"/>
      <rgbColor rgb="FFF2F2F2"/>
      <rgbColor rgb="FFBDD7EE"/>
      <rgbColor rgb="FF000080"/>
      <rgbColor rgb="FFFF00FF"/>
      <rgbColor rgb="FFFFE699"/>
      <rgbColor rgb="FFC5E0B4"/>
      <rgbColor rgb="FF800080"/>
      <rgbColor rgb="FF800000"/>
      <rgbColor rgb="FFEDEDED"/>
      <rgbColor rgb="FF0000FF"/>
      <rgbColor rgb="FFADCDEA"/>
      <rgbColor rgb="FFE2F0D9"/>
      <rgbColor rgb="FFC6EFCE"/>
      <rgbColor rgb="FFFFEB9C"/>
      <rgbColor rgb="FF9DC3E6"/>
      <rgbColor rgb="FFF4B183"/>
      <rgbColor rgb="FFB2B2B2"/>
      <rgbColor rgb="FFFFCC99"/>
      <rgbColor rgb="FF4472C4"/>
      <rgbColor rgb="FF5B9BD5"/>
      <rgbColor rgb="FFA9D1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FBE5D6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2"/>
  <sheetViews>
    <sheetView tabSelected="1" zoomScaleNormal="100" workbookViewId="0">
      <selection activeCell="K11" sqref="K11"/>
    </sheetView>
  </sheetViews>
  <sheetFormatPr defaultRowHeight="15"/>
  <cols>
    <col min="1" max="1" width="36.28515625" style="11" customWidth="1"/>
    <col min="2" max="2" width="14.28515625" style="11" bestFit="1" customWidth="1"/>
    <col min="3" max="3" width="18.42578125" style="11" bestFit="1" customWidth="1"/>
    <col min="4" max="4" width="13.5703125" bestFit="1" customWidth="1"/>
    <col min="5" max="5" width="12.28515625" customWidth="1"/>
  </cols>
  <sheetData>
    <row r="1" spans="1:5" ht="21.75" customHeight="1">
      <c r="A1" s="40" t="s">
        <v>15</v>
      </c>
      <c r="B1" s="40"/>
      <c r="C1" s="40"/>
    </row>
    <row r="2" spans="1:5" s="2" customFormat="1" ht="21.75" customHeight="1">
      <c r="A2" s="21"/>
      <c r="B2" s="21"/>
      <c r="C2" s="21"/>
    </row>
    <row r="3" spans="1:5" s="1" customFormat="1" ht="23.25" customHeight="1">
      <c r="A3" s="41" t="s">
        <v>16</v>
      </c>
      <c r="B3" s="42"/>
      <c r="C3" s="42"/>
    </row>
    <row r="4" spans="1:5" ht="24">
      <c r="A4" s="4" t="s">
        <v>0</v>
      </c>
      <c r="B4" s="4" t="s">
        <v>1</v>
      </c>
      <c r="C4" s="4" t="s">
        <v>2</v>
      </c>
      <c r="D4" s="4" t="s">
        <v>11</v>
      </c>
      <c r="E4" s="4" t="s">
        <v>3</v>
      </c>
    </row>
    <row r="5" spans="1:5" s="2" customFormat="1">
      <c r="A5" s="5">
        <v>2017</v>
      </c>
      <c r="B5" s="8">
        <f>SUM(B6:B7)</f>
        <v>42697.21</v>
      </c>
      <c r="C5" s="8">
        <f>SUM(C6:C7)</f>
        <v>0</v>
      </c>
      <c r="D5" s="32">
        <f t="shared" ref="D5:E5" si="0">SUM(D6:D7)</f>
        <v>15</v>
      </c>
      <c r="E5" s="32">
        <f t="shared" si="0"/>
        <v>7</v>
      </c>
    </row>
    <row r="6" spans="1:5" s="2" customFormat="1">
      <c r="A6" s="6" t="s">
        <v>4</v>
      </c>
      <c r="B6" s="9">
        <f>2200+0+0+0+1619+0+0+5000+0+26649.15+246+0+0+6893.57</f>
        <v>42607.72</v>
      </c>
      <c r="C6" s="9"/>
      <c r="D6" s="33">
        <v>14</v>
      </c>
      <c r="E6" s="33">
        <v>6</v>
      </c>
    </row>
    <row r="7" spans="1:5" s="2" customFormat="1">
      <c r="A7" s="7" t="s">
        <v>13</v>
      </c>
      <c r="B7" s="9">
        <f>89.49</f>
        <v>89.49</v>
      </c>
      <c r="C7" s="9">
        <v>0</v>
      </c>
      <c r="D7" s="33">
        <v>1</v>
      </c>
      <c r="E7" s="33">
        <v>1</v>
      </c>
    </row>
    <row r="8" spans="1:5" s="2" customFormat="1">
      <c r="A8" s="5">
        <v>2018</v>
      </c>
      <c r="B8" s="8">
        <f>SUM(B9:B10)</f>
        <v>23788.2</v>
      </c>
      <c r="C8" s="8">
        <f>SUM(C9:C10)</f>
        <v>0</v>
      </c>
      <c r="D8" s="32">
        <f t="shared" ref="D8:E8" si="1">SUM(D9:D10)</f>
        <v>8</v>
      </c>
      <c r="E8" s="32">
        <f t="shared" si="1"/>
        <v>6</v>
      </c>
    </row>
    <row r="9" spans="1:5" s="2" customFormat="1">
      <c r="A9" s="6" t="s">
        <v>4</v>
      </c>
      <c r="B9" s="9">
        <v>11538.6</v>
      </c>
      <c r="C9" s="9">
        <v>0</v>
      </c>
      <c r="D9" s="33">
        <v>7</v>
      </c>
      <c r="E9" s="33">
        <v>5</v>
      </c>
    </row>
    <row r="10" spans="1:5" ht="21" customHeight="1">
      <c r="A10" s="7" t="s">
        <v>13</v>
      </c>
      <c r="B10" s="9">
        <v>12249.6</v>
      </c>
      <c r="C10" s="9">
        <v>0</v>
      </c>
      <c r="D10" s="33">
        <v>1</v>
      </c>
      <c r="E10" s="33">
        <v>1</v>
      </c>
    </row>
    <row r="11" spans="1:5">
      <c r="A11" s="5">
        <v>2019</v>
      </c>
      <c r="B11" s="8">
        <f t="shared" ref="B11:C11" si="2">SUM(B12:B13)</f>
        <v>50701.39</v>
      </c>
      <c r="C11" s="8">
        <f t="shared" si="2"/>
        <v>0</v>
      </c>
      <c r="D11" s="32">
        <f>D12+D13</f>
        <v>11</v>
      </c>
      <c r="E11" s="32">
        <f>E12+E13</f>
        <v>8</v>
      </c>
    </row>
    <row r="12" spans="1:5" s="2" customFormat="1">
      <c r="A12" s="6" t="s">
        <v>4</v>
      </c>
      <c r="B12" s="9">
        <v>13607.09</v>
      </c>
      <c r="C12" s="9">
        <v>0</v>
      </c>
      <c r="D12" s="33">
        <v>8</v>
      </c>
      <c r="E12" s="33">
        <v>5</v>
      </c>
    </row>
    <row r="13" spans="1:5" s="2" customFormat="1">
      <c r="A13" s="7" t="s">
        <v>13</v>
      </c>
      <c r="B13" s="9">
        <v>37094.300000000003</v>
      </c>
      <c r="C13" s="9">
        <v>0</v>
      </c>
      <c r="D13" s="33">
        <v>3</v>
      </c>
      <c r="E13" s="33">
        <v>3</v>
      </c>
    </row>
    <row r="14" spans="1:5" s="2" customFormat="1">
      <c r="A14" s="5">
        <v>2020</v>
      </c>
      <c r="B14" s="8">
        <f t="shared" ref="B14:C14" si="3">SUM(B15:B16)</f>
        <v>11985.4</v>
      </c>
      <c r="C14" s="8">
        <f t="shared" si="3"/>
        <v>1500</v>
      </c>
      <c r="D14" s="32"/>
      <c r="E14" s="32"/>
    </row>
    <row r="15" spans="1:5">
      <c r="A15" s="6" t="s">
        <v>4</v>
      </c>
      <c r="B15" s="9">
        <f>Szkodowosc_szczegolowo!E54</f>
        <v>11985.4</v>
      </c>
      <c r="C15" s="9">
        <f>Szkodowosc_szczegolowo!F54</f>
        <v>1500</v>
      </c>
      <c r="D15" s="33">
        <v>4</v>
      </c>
      <c r="E15" s="33">
        <v>2</v>
      </c>
    </row>
    <row r="16" spans="1:5" s="2" customFormat="1">
      <c r="A16" s="7" t="s">
        <v>13</v>
      </c>
      <c r="B16" s="9">
        <v>0</v>
      </c>
      <c r="C16" s="9">
        <v>0</v>
      </c>
      <c r="D16" s="33">
        <v>0</v>
      </c>
      <c r="E16" s="33">
        <v>0</v>
      </c>
    </row>
    <row r="17" spans="1:5">
      <c r="A17" s="10" t="s">
        <v>87</v>
      </c>
      <c r="B17" s="20">
        <f>B5+B8+B11+B14</f>
        <v>129172.2</v>
      </c>
      <c r="C17" s="20">
        <f>C5+C8+C11+C14</f>
        <v>1500</v>
      </c>
      <c r="D17" s="39">
        <f t="shared" ref="D17:E17" si="4">D5+D8+D11+D14</f>
        <v>34</v>
      </c>
      <c r="E17" s="39">
        <f t="shared" si="4"/>
        <v>21</v>
      </c>
    </row>
    <row r="18" spans="1:5" s="2" customFormat="1">
      <c r="A18" s="11"/>
      <c r="B18" s="11"/>
      <c r="C18" s="11"/>
      <c r="D18"/>
      <c r="E18"/>
    </row>
    <row r="19" spans="1:5" s="2" customFormat="1">
      <c r="A19" s="12"/>
      <c r="B19" s="17"/>
      <c r="C19" s="11"/>
    </row>
    <row r="20" spans="1:5" s="2" customFormat="1">
      <c r="A20" s="11"/>
      <c r="B20" s="17"/>
      <c r="C20" s="11"/>
      <c r="D20"/>
      <c r="E20"/>
    </row>
    <row r="21" spans="1:5" s="2" customFormat="1">
      <c r="A21" s="11"/>
      <c r="B21" s="17"/>
      <c r="C21" s="11"/>
      <c r="D21"/>
      <c r="E21"/>
    </row>
    <row r="22" spans="1:5">
      <c r="D22" s="2"/>
      <c r="E22" s="2"/>
    </row>
    <row r="23" spans="1:5" s="2" customFormat="1">
      <c r="A23" s="11"/>
      <c r="B23" s="11"/>
      <c r="C23" s="11"/>
    </row>
    <row r="24" spans="1:5" s="2" customFormat="1" ht="21" customHeight="1">
      <c r="A24" s="11"/>
      <c r="B24" s="11"/>
      <c r="C24" s="11"/>
    </row>
    <row r="25" spans="1:5" s="2" customFormat="1">
      <c r="A25" s="11"/>
      <c r="B25" s="11"/>
      <c r="C25" s="11"/>
    </row>
    <row r="26" spans="1:5" s="2" customFormat="1">
      <c r="A26" s="13"/>
      <c r="B26" s="11"/>
      <c r="C26" s="11"/>
      <c r="D26"/>
      <c r="E26"/>
    </row>
    <row r="27" spans="1:5" ht="27.75" customHeight="1">
      <c r="C27" s="14"/>
      <c r="D27" s="2"/>
      <c r="E27" s="2"/>
    </row>
    <row r="28" spans="1:5">
      <c r="C28" s="14"/>
      <c r="D28" s="2"/>
      <c r="E28" s="2"/>
    </row>
    <row r="29" spans="1:5">
      <c r="C29" s="14"/>
      <c r="D29" s="2"/>
      <c r="E29" s="2"/>
    </row>
    <row r="30" spans="1:5">
      <c r="C30" s="14"/>
      <c r="D30" s="2"/>
      <c r="E30" s="2"/>
    </row>
    <row r="31" spans="1:5">
      <c r="C31" s="14"/>
    </row>
    <row r="32" spans="1:5">
      <c r="C32" s="14"/>
    </row>
    <row r="33" spans="1:3">
      <c r="C33" s="14"/>
    </row>
    <row r="34" spans="1:3">
      <c r="C34" s="14"/>
    </row>
    <row r="35" spans="1:3">
      <c r="C35" s="14"/>
    </row>
    <row r="36" spans="1:3">
      <c r="C36" s="14"/>
    </row>
    <row r="37" spans="1:3">
      <c r="C37" s="14"/>
    </row>
    <row r="38" spans="1:3">
      <c r="C38" s="14"/>
    </row>
    <row r="39" spans="1:3">
      <c r="C39" s="14"/>
    </row>
    <row r="40" spans="1:3">
      <c r="C40" s="14"/>
    </row>
    <row r="41" spans="1:3">
      <c r="C41" s="14"/>
    </row>
    <row r="43" spans="1:3">
      <c r="A43" s="13"/>
    </row>
    <row r="44" spans="1:3">
      <c r="C44" s="15"/>
    </row>
    <row r="45" spans="1:3">
      <c r="C45" s="15"/>
    </row>
    <row r="46" spans="1:3">
      <c r="C46" s="15"/>
    </row>
    <row r="47" spans="1:3">
      <c r="C47" s="15"/>
    </row>
    <row r="48" spans="1:3">
      <c r="C48" s="15"/>
    </row>
    <row r="49" spans="1:3">
      <c r="C49" s="15"/>
    </row>
    <row r="50" spans="1:3">
      <c r="C50" s="15"/>
    </row>
    <row r="51" spans="1:3">
      <c r="C51" s="15"/>
    </row>
    <row r="52" spans="1:3">
      <c r="C52" s="15"/>
    </row>
    <row r="53" spans="1:3">
      <c r="C53" s="15"/>
    </row>
    <row r="54" spans="1:3">
      <c r="C54" s="15"/>
    </row>
    <row r="55" spans="1:3">
      <c r="C55" s="15"/>
    </row>
    <row r="56" spans="1:3">
      <c r="C56" s="15"/>
    </row>
    <row r="58" spans="1:3">
      <c r="A58" s="13"/>
    </row>
    <row r="59" spans="1:3">
      <c r="C59" s="15"/>
    </row>
    <row r="60" spans="1:3">
      <c r="C60" s="15"/>
    </row>
    <row r="61" spans="1:3">
      <c r="C61" s="15"/>
    </row>
    <row r="62" spans="1:3">
      <c r="C62" s="15"/>
    </row>
    <row r="63" spans="1:3">
      <c r="C63" s="15"/>
    </row>
    <row r="64" spans="1:3">
      <c r="C64" s="15"/>
    </row>
    <row r="65" spans="3:4">
      <c r="C65" s="15"/>
      <c r="D65" s="3"/>
    </row>
    <row r="66" spans="3:4">
      <c r="C66" s="15"/>
    </row>
    <row r="67" spans="3:4">
      <c r="C67" s="15"/>
    </row>
    <row r="68" spans="3:4">
      <c r="C68" s="15"/>
    </row>
    <row r="69" spans="3:4">
      <c r="C69" s="15"/>
    </row>
    <row r="70" spans="3:4">
      <c r="C70" s="15"/>
    </row>
    <row r="71" spans="3:4">
      <c r="C71" s="15"/>
    </row>
    <row r="74" spans="3:4">
      <c r="C74" s="15"/>
    </row>
    <row r="75" spans="3:4">
      <c r="C75" s="15"/>
    </row>
    <row r="76" spans="3:4">
      <c r="C76" s="15"/>
    </row>
    <row r="77" spans="3:4">
      <c r="C77" s="15"/>
    </row>
    <row r="78" spans="3:4">
      <c r="C78" s="15"/>
    </row>
    <row r="79" spans="3:4">
      <c r="C79" s="16"/>
    </row>
    <row r="80" spans="3:4">
      <c r="C80" s="16"/>
    </row>
    <row r="81" spans="1:3">
      <c r="C81" s="16"/>
    </row>
    <row r="82" spans="1:3">
      <c r="C82" s="16"/>
    </row>
    <row r="83" spans="1:3">
      <c r="A83" s="13"/>
    </row>
    <row r="84" spans="1:3">
      <c r="C84" s="17"/>
    </row>
    <row r="85" spans="1:3">
      <c r="C85" s="17"/>
    </row>
    <row r="86" spans="1:3">
      <c r="C86" s="17"/>
    </row>
    <row r="87" spans="1:3">
      <c r="C87" s="17"/>
    </row>
    <row r="88" spans="1:3">
      <c r="C88" s="17"/>
    </row>
    <row r="89" spans="1:3">
      <c r="C89" s="17"/>
    </row>
    <row r="90" spans="1:3">
      <c r="C90" s="17"/>
    </row>
    <row r="91" spans="1:3">
      <c r="C91" s="17"/>
    </row>
    <row r="92" spans="1:3">
      <c r="C92" s="17"/>
    </row>
    <row r="93" spans="1:3">
      <c r="C93" s="17"/>
    </row>
    <row r="94" spans="1:3">
      <c r="C94" s="17"/>
    </row>
    <row r="95" spans="1:3">
      <c r="C95" s="17"/>
    </row>
    <row r="96" spans="1:3">
      <c r="A96" s="18"/>
      <c r="C96" s="19"/>
    </row>
    <row r="97" spans="1:3">
      <c r="A97" s="18"/>
      <c r="C97" s="19"/>
    </row>
    <row r="98" spans="1:3">
      <c r="A98" s="18"/>
      <c r="C98" s="19"/>
    </row>
    <row r="99" spans="1:3">
      <c r="A99" s="18"/>
      <c r="C99" s="19"/>
    </row>
    <row r="100" spans="1:3">
      <c r="A100" s="18"/>
      <c r="C100" s="19"/>
    </row>
    <row r="101" spans="1:3">
      <c r="A101" s="18"/>
      <c r="C101" s="19"/>
    </row>
    <row r="102" spans="1:3">
      <c r="A102" s="18"/>
      <c r="C102" s="19"/>
    </row>
  </sheetData>
  <mergeCells count="2">
    <mergeCell ref="A1:C1"/>
    <mergeCell ref="A3:C3"/>
  </mergeCells>
  <pageMargins left="0.7" right="0.7" top="0.75" bottom="0.75" header="0.51180555555555496" footer="0.51180555555555496"/>
  <pageSetup paperSize="9" scale="9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workbookViewId="0">
      <pane ySplit="2" topLeftCell="A45" activePane="bottomLeft" state="frozen"/>
      <selection pane="bottomLeft" activeCell="O1" sqref="O1"/>
    </sheetView>
  </sheetViews>
  <sheetFormatPr defaultColWidth="9.140625" defaultRowHeight="12"/>
  <cols>
    <col min="1" max="1" width="14.42578125" style="22" customWidth="1"/>
    <col min="2" max="3" width="10.42578125" style="22" bestFit="1" customWidth="1"/>
    <col min="4" max="4" width="11" style="22" customWidth="1"/>
    <col min="5" max="5" width="16.140625" style="22" customWidth="1"/>
    <col min="6" max="6" width="14.5703125" style="22" customWidth="1"/>
    <col min="7" max="7" width="13.85546875" style="22" customWidth="1"/>
    <col min="8" max="8" width="9.140625" style="22"/>
    <col min="9" max="9" width="9.85546875" style="22" bestFit="1" customWidth="1"/>
    <col min="10" max="16384" width="9.140625" style="22"/>
  </cols>
  <sheetData>
    <row r="1" spans="1:7" ht="21.75" customHeight="1">
      <c r="A1" s="28" t="s">
        <v>17</v>
      </c>
      <c r="B1" s="29"/>
      <c r="C1" s="29"/>
      <c r="D1" s="29"/>
      <c r="E1" s="29"/>
      <c r="F1" s="29"/>
      <c r="G1" s="30"/>
    </row>
    <row r="2" spans="1:7" ht="24">
      <c r="A2" s="23" t="s">
        <v>5</v>
      </c>
      <c r="B2" s="23" t="s">
        <v>6</v>
      </c>
      <c r="C2" s="23" t="s">
        <v>7</v>
      </c>
      <c r="D2" s="23" t="s">
        <v>8</v>
      </c>
      <c r="E2" s="24" t="s">
        <v>9</v>
      </c>
      <c r="F2" s="24" t="s">
        <v>10</v>
      </c>
      <c r="G2" s="23" t="s">
        <v>14</v>
      </c>
    </row>
    <row r="3" spans="1:7">
      <c r="A3" s="51" t="s">
        <v>18</v>
      </c>
      <c r="B3" s="52"/>
      <c r="C3" s="52"/>
      <c r="D3" s="52"/>
      <c r="E3" s="52"/>
      <c r="F3" s="52"/>
      <c r="G3" s="53"/>
    </row>
    <row r="4" spans="1:7" ht="24">
      <c r="A4" s="26" t="s">
        <v>34</v>
      </c>
      <c r="B4" s="25" t="s">
        <v>79</v>
      </c>
      <c r="C4" s="25" t="s">
        <v>80</v>
      </c>
      <c r="D4" s="31" t="s">
        <v>35</v>
      </c>
      <c r="E4" s="36">
        <v>2200</v>
      </c>
      <c r="F4" s="36">
        <v>0</v>
      </c>
      <c r="G4" s="26" t="s">
        <v>57</v>
      </c>
    </row>
    <row r="5" spans="1:7" ht="12.75">
      <c r="A5" s="26" t="s">
        <v>34</v>
      </c>
      <c r="B5" s="25" t="s">
        <v>79</v>
      </c>
      <c r="C5" s="25" t="s">
        <v>80</v>
      </c>
      <c r="D5" s="31" t="s">
        <v>39</v>
      </c>
      <c r="E5" s="36">
        <v>0</v>
      </c>
      <c r="F5" s="36">
        <v>0</v>
      </c>
      <c r="G5" s="26" t="s">
        <v>56</v>
      </c>
    </row>
    <row r="6" spans="1:7" ht="12.75">
      <c r="A6" s="26" t="s">
        <v>34</v>
      </c>
      <c r="B6" s="25" t="s">
        <v>79</v>
      </c>
      <c r="C6" s="25" t="s">
        <v>80</v>
      </c>
      <c r="D6" s="31" t="s">
        <v>39</v>
      </c>
      <c r="E6" s="36">
        <v>0</v>
      </c>
      <c r="F6" s="36">
        <v>0</v>
      </c>
      <c r="G6" s="26" t="s">
        <v>56</v>
      </c>
    </row>
    <row r="7" spans="1:7" ht="12.75">
      <c r="A7" s="26" t="s">
        <v>34</v>
      </c>
      <c r="B7" s="25" t="s">
        <v>79</v>
      </c>
      <c r="C7" s="25" t="s">
        <v>80</v>
      </c>
      <c r="D7" s="31" t="s">
        <v>39</v>
      </c>
      <c r="E7" s="36">
        <v>0</v>
      </c>
      <c r="F7" s="36">
        <v>0</v>
      </c>
      <c r="G7" s="26" t="s">
        <v>56</v>
      </c>
    </row>
    <row r="8" spans="1:7" ht="12.75">
      <c r="A8" s="26" t="s">
        <v>34</v>
      </c>
      <c r="B8" s="25" t="s">
        <v>79</v>
      </c>
      <c r="C8" s="25" t="s">
        <v>80</v>
      </c>
      <c r="D8" s="31" t="s">
        <v>40</v>
      </c>
      <c r="E8" s="36">
        <v>1619</v>
      </c>
      <c r="F8" s="36">
        <v>0</v>
      </c>
      <c r="G8" s="26" t="s">
        <v>56</v>
      </c>
    </row>
    <row r="9" spans="1:7" ht="12.75">
      <c r="A9" s="26" t="s">
        <v>34</v>
      </c>
      <c r="B9" s="25" t="s">
        <v>79</v>
      </c>
      <c r="C9" s="25" t="s">
        <v>80</v>
      </c>
      <c r="D9" s="31" t="s">
        <v>40</v>
      </c>
      <c r="E9" s="36">
        <v>0</v>
      </c>
      <c r="F9" s="36">
        <v>0</v>
      </c>
      <c r="G9" s="26" t="s">
        <v>56</v>
      </c>
    </row>
    <row r="10" spans="1:7" ht="12.75">
      <c r="A10" s="26" t="s">
        <v>34</v>
      </c>
      <c r="B10" s="25" t="s">
        <v>79</v>
      </c>
      <c r="C10" s="25" t="s">
        <v>80</v>
      </c>
      <c r="D10" s="31" t="s">
        <v>41</v>
      </c>
      <c r="E10" s="36">
        <v>0</v>
      </c>
      <c r="F10" s="36">
        <v>0</v>
      </c>
      <c r="G10" s="26" t="s">
        <v>56</v>
      </c>
    </row>
    <row r="11" spans="1:7" ht="12.75">
      <c r="A11" s="26" t="s">
        <v>34</v>
      </c>
      <c r="B11" s="25" t="s">
        <v>79</v>
      </c>
      <c r="C11" s="25" t="s">
        <v>80</v>
      </c>
      <c r="D11" s="31" t="s">
        <v>42</v>
      </c>
      <c r="E11" s="36">
        <v>5000</v>
      </c>
      <c r="F11" s="36">
        <v>0</v>
      </c>
      <c r="G11" s="26" t="s">
        <v>56</v>
      </c>
    </row>
    <row r="12" spans="1:7" ht="12.75">
      <c r="A12" s="26" t="s">
        <v>34</v>
      </c>
      <c r="B12" s="25" t="s">
        <v>79</v>
      </c>
      <c r="C12" s="25" t="s">
        <v>80</v>
      </c>
      <c r="D12" s="31" t="s">
        <v>44</v>
      </c>
      <c r="E12" s="36">
        <v>26649.15</v>
      </c>
      <c r="F12" s="36">
        <v>0</v>
      </c>
      <c r="G12" s="26" t="s">
        <v>56</v>
      </c>
    </row>
    <row r="13" spans="1:7" ht="12.75">
      <c r="A13" s="26" t="s">
        <v>34</v>
      </c>
      <c r="B13" s="25" t="s">
        <v>79</v>
      </c>
      <c r="C13" s="25" t="s">
        <v>80</v>
      </c>
      <c r="D13" s="31" t="s">
        <v>43</v>
      </c>
      <c r="E13" s="36">
        <v>0</v>
      </c>
      <c r="F13" s="36">
        <v>0</v>
      </c>
      <c r="G13" s="26" t="s">
        <v>56</v>
      </c>
    </row>
    <row r="14" spans="1:7" ht="36">
      <c r="A14" s="26" t="s">
        <v>34</v>
      </c>
      <c r="B14" s="25" t="s">
        <v>79</v>
      </c>
      <c r="C14" s="25" t="s">
        <v>80</v>
      </c>
      <c r="D14" s="31" t="s">
        <v>45</v>
      </c>
      <c r="E14" s="36">
        <v>246</v>
      </c>
      <c r="F14" s="36">
        <v>0</v>
      </c>
      <c r="G14" s="26" t="s">
        <v>58</v>
      </c>
    </row>
    <row r="15" spans="1:7" ht="12.75">
      <c r="A15" s="26" t="s">
        <v>34</v>
      </c>
      <c r="B15" s="25" t="s">
        <v>79</v>
      </c>
      <c r="C15" s="25" t="s">
        <v>80</v>
      </c>
      <c r="D15" s="31" t="s">
        <v>39</v>
      </c>
      <c r="E15" s="36">
        <v>0</v>
      </c>
      <c r="F15" s="36">
        <v>0</v>
      </c>
      <c r="G15" s="26" t="s">
        <v>56</v>
      </c>
    </row>
    <row r="16" spans="1:7" ht="12.75">
      <c r="A16" s="26" t="s">
        <v>34</v>
      </c>
      <c r="B16" s="25" t="s">
        <v>79</v>
      </c>
      <c r="C16" s="25" t="s">
        <v>80</v>
      </c>
      <c r="D16" s="31" t="s">
        <v>39</v>
      </c>
      <c r="E16" s="36">
        <v>0</v>
      </c>
      <c r="F16" s="36">
        <v>0</v>
      </c>
      <c r="G16" s="26" t="s">
        <v>56</v>
      </c>
    </row>
    <row r="17" spans="1:7" ht="12.75">
      <c r="A17" s="26" t="s">
        <v>34</v>
      </c>
      <c r="B17" s="25" t="s">
        <v>79</v>
      </c>
      <c r="C17" s="25" t="s">
        <v>80</v>
      </c>
      <c r="D17" s="31" t="s">
        <v>46</v>
      </c>
      <c r="E17" s="36">
        <v>6893.57</v>
      </c>
      <c r="F17" s="36">
        <v>0</v>
      </c>
      <c r="G17" s="26" t="s">
        <v>56</v>
      </c>
    </row>
    <row r="18" spans="1:7" ht="15" customHeight="1">
      <c r="A18" s="45" t="s">
        <v>20</v>
      </c>
      <c r="B18" s="46"/>
      <c r="C18" s="46"/>
      <c r="D18" s="47"/>
      <c r="E18" s="27">
        <f>SUM(E4:E17)</f>
        <v>42607.72</v>
      </c>
      <c r="F18" s="27">
        <f t="shared" ref="F18" si="0">SUM(F4:F17)</f>
        <v>0</v>
      </c>
      <c r="G18" s="27"/>
    </row>
    <row r="19" spans="1:7">
      <c r="A19" s="43" t="s">
        <v>19</v>
      </c>
      <c r="B19" s="43"/>
      <c r="C19" s="43"/>
      <c r="D19" s="43"/>
      <c r="E19" s="43"/>
      <c r="F19" s="43"/>
      <c r="G19" s="43"/>
    </row>
    <row r="20" spans="1:7" ht="24">
      <c r="A20" s="26" t="s">
        <v>36</v>
      </c>
      <c r="B20" s="25" t="s">
        <v>79</v>
      </c>
      <c r="C20" s="25" t="s">
        <v>80</v>
      </c>
      <c r="D20" s="31" t="s">
        <v>38</v>
      </c>
      <c r="E20" s="36">
        <v>89.49</v>
      </c>
      <c r="F20" s="36">
        <v>0</v>
      </c>
      <c r="G20" s="26" t="s">
        <v>37</v>
      </c>
    </row>
    <row r="21" spans="1:7" ht="15" customHeight="1">
      <c r="A21" s="48" t="s">
        <v>12</v>
      </c>
      <c r="B21" s="49"/>
      <c r="C21" s="49"/>
      <c r="D21" s="50"/>
      <c r="E21" s="37">
        <f>SUM(E20)</f>
        <v>89.49</v>
      </c>
      <c r="F21" s="37">
        <f t="shared" ref="F21" si="1">SUM(F20)</f>
        <v>0</v>
      </c>
      <c r="G21" s="37"/>
    </row>
    <row r="22" spans="1:7">
      <c r="A22" s="45" t="s">
        <v>21</v>
      </c>
      <c r="B22" s="46"/>
      <c r="C22" s="46"/>
      <c r="D22" s="46"/>
      <c r="E22" s="46"/>
      <c r="F22" s="46"/>
      <c r="G22" s="47"/>
    </row>
    <row r="23" spans="1:7" ht="48">
      <c r="A23" s="26" t="s">
        <v>33</v>
      </c>
      <c r="B23" s="25" t="s">
        <v>81</v>
      </c>
      <c r="C23" s="25" t="s">
        <v>82</v>
      </c>
      <c r="D23" s="31" t="s">
        <v>47</v>
      </c>
      <c r="E23" s="36">
        <v>1050</v>
      </c>
      <c r="F23" s="36">
        <v>0</v>
      </c>
      <c r="G23" s="26" t="s">
        <v>60</v>
      </c>
    </row>
    <row r="24" spans="1:7" ht="60">
      <c r="A24" s="26" t="s">
        <v>33</v>
      </c>
      <c r="B24" s="25" t="s">
        <v>81</v>
      </c>
      <c r="C24" s="25" t="s">
        <v>82</v>
      </c>
      <c r="D24" s="31" t="s">
        <v>48</v>
      </c>
      <c r="E24" s="36">
        <v>3373.08</v>
      </c>
      <c r="F24" s="36">
        <v>0</v>
      </c>
      <c r="G24" s="26" t="s">
        <v>59</v>
      </c>
    </row>
    <row r="25" spans="1:7" ht="12.75">
      <c r="A25" s="26" t="s">
        <v>33</v>
      </c>
      <c r="B25" s="25" t="s">
        <v>81</v>
      </c>
      <c r="C25" s="25" t="s">
        <v>82</v>
      </c>
      <c r="D25" s="31" t="s">
        <v>49</v>
      </c>
      <c r="E25" s="36">
        <v>897.6</v>
      </c>
      <c r="F25" s="36">
        <v>0</v>
      </c>
      <c r="G25" s="26" t="s">
        <v>56</v>
      </c>
    </row>
    <row r="26" spans="1:7" ht="12.75">
      <c r="A26" s="26" t="s">
        <v>33</v>
      </c>
      <c r="B26" s="25" t="s">
        <v>81</v>
      </c>
      <c r="C26" s="25" t="s">
        <v>82</v>
      </c>
      <c r="D26" s="31" t="s">
        <v>50</v>
      </c>
      <c r="E26" s="36">
        <v>0</v>
      </c>
      <c r="F26" s="36">
        <v>0</v>
      </c>
      <c r="G26" s="26" t="s">
        <v>56</v>
      </c>
    </row>
    <row r="27" spans="1:7" ht="12.75">
      <c r="A27" s="26" t="s">
        <v>33</v>
      </c>
      <c r="B27" s="25" t="s">
        <v>81</v>
      </c>
      <c r="C27" s="25" t="s">
        <v>82</v>
      </c>
      <c r="D27" s="31" t="s">
        <v>51</v>
      </c>
      <c r="E27" s="36">
        <v>4679.8599999999997</v>
      </c>
      <c r="F27" s="36">
        <v>0</v>
      </c>
      <c r="G27" s="26" t="s">
        <v>56</v>
      </c>
    </row>
    <row r="28" spans="1:7" ht="24">
      <c r="A28" s="26" t="s">
        <v>33</v>
      </c>
      <c r="B28" s="25" t="s">
        <v>81</v>
      </c>
      <c r="C28" s="25" t="s">
        <v>82</v>
      </c>
      <c r="D28" s="31" t="s">
        <v>52</v>
      </c>
      <c r="E28" s="36">
        <v>0</v>
      </c>
      <c r="F28" s="36">
        <v>0</v>
      </c>
      <c r="G28" s="26" t="s">
        <v>61</v>
      </c>
    </row>
    <row r="29" spans="1:7" ht="12.75">
      <c r="A29" s="26" t="s">
        <v>33</v>
      </c>
      <c r="B29" s="25" t="s">
        <v>81</v>
      </c>
      <c r="C29" s="25" t="s">
        <v>82</v>
      </c>
      <c r="D29" s="31" t="s">
        <v>55</v>
      </c>
      <c r="E29" s="36">
        <v>1538.06</v>
      </c>
      <c r="F29" s="36">
        <v>0</v>
      </c>
      <c r="G29" s="26" t="s">
        <v>56</v>
      </c>
    </row>
    <row r="30" spans="1:7" ht="15" customHeight="1">
      <c r="A30" s="44" t="s">
        <v>22</v>
      </c>
      <c r="B30" s="44"/>
      <c r="C30" s="44"/>
      <c r="D30" s="44"/>
      <c r="E30" s="27">
        <f>SUM(E23:E29)</f>
        <v>11538.6</v>
      </c>
      <c r="F30" s="27">
        <f>SUM(F23:F29)</f>
        <v>0</v>
      </c>
      <c r="G30" s="27"/>
    </row>
    <row r="31" spans="1:7">
      <c r="A31" s="43" t="s">
        <v>26</v>
      </c>
      <c r="B31" s="43"/>
      <c r="C31" s="43"/>
      <c r="D31" s="43"/>
      <c r="E31" s="43"/>
      <c r="F31" s="43"/>
      <c r="G31" s="43"/>
    </row>
    <row r="32" spans="1:7">
      <c r="A32" s="34" t="s">
        <v>33</v>
      </c>
      <c r="B32" s="25" t="s">
        <v>81</v>
      </c>
      <c r="C32" s="25" t="s">
        <v>82</v>
      </c>
      <c r="D32" s="38" t="s">
        <v>53</v>
      </c>
      <c r="E32" s="36">
        <v>12249.6</v>
      </c>
      <c r="F32" s="36">
        <v>0</v>
      </c>
      <c r="G32" s="38" t="s">
        <v>54</v>
      </c>
    </row>
    <row r="33" spans="1:7" ht="15" customHeight="1">
      <c r="A33" s="43" t="s">
        <v>27</v>
      </c>
      <c r="B33" s="43"/>
      <c r="C33" s="43"/>
      <c r="D33" s="43"/>
      <c r="E33" s="37">
        <f>E32</f>
        <v>12249.6</v>
      </c>
      <c r="F33" s="37">
        <f>SUM(F20:F20)</f>
        <v>0</v>
      </c>
      <c r="G33" s="37"/>
    </row>
    <row r="34" spans="1:7">
      <c r="A34" s="45" t="s">
        <v>28</v>
      </c>
      <c r="B34" s="46"/>
      <c r="C34" s="46"/>
      <c r="D34" s="46"/>
      <c r="E34" s="46"/>
      <c r="F34" s="46"/>
      <c r="G34" s="47"/>
    </row>
    <row r="35" spans="1:7" ht="36">
      <c r="A35" s="35">
        <v>436000176138</v>
      </c>
      <c r="B35" s="25" t="s">
        <v>83</v>
      </c>
      <c r="C35" s="25" t="s">
        <v>84</v>
      </c>
      <c r="D35" s="31" t="s">
        <v>63</v>
      </c>
      <c r="E35" s="36">
        <v>0</v>
      </c>
      <c r="F35" s="36">
        <v>0</v>
      </c>
      <c r="G35" s="26" t="s">
        <v>62</v>
      </c>
    </row>
    <row r="36" spans="1:7" ht="12.75">
      <c r="A36" s="35">
        <v>436000176138</v>
      </c>
      <c r="B36" s="25" t="s">
        <v>83</v>
      </c>
      <c r="C36" s="25" t="s">
        <v>84</v>
      </c>
      <c r="D36" s="31" t="s">
        <v>64</v>
      </c>
      <c r="E36" s="36">
        <v>3939.65</v>
      </c>
      <c r="F36" s="36">
        <v>0</v>
      </c>
      <c r="G36" s="26" t="s">
        <v>56</v>
      </c>
    </row>
    <row r="37" spans="1:7" ht="12.75">
      <c r="A37" s="35">
        <v>436000176138</v>
      </c>
      <c r="B37" s="25" t="s">
        <v>83</v>
      </c>
      <c r="C37" s="25" t="s">
        <v>84</v>
      </c>
      <c r="D37" s="31" t="s">
        <v>67</v>
      </c>
      <c r="E37" s="36">
        <v>0</v>
      </c>
      <c r="F37" s="36">
        <v>0</v>
      </c>
      <c r="G37" s="26" t="s">
        <v>56</v>
      </c>
    </row>
    <row r="38" spans="1:7" ht="12.75">
      <c r="A38" s="35">
        <v>436000176138</v>
      </c>
      <c r="B38" s="25" t="s">
        <v>83</v>
      </c>
      <c r="C38" s="25" t="s">
        <v>84</v>
      </c>
      <c r="D38" s="31" t="s">
        <v>68</v>
      </c>
      <c r="E38" s="36">
        <v>639.29</v>
      </c>
      <c r="F38" s="36">
        <v>0</v>
      </c>
      <c r="G38" s="26" t="s">
        <v>56</v>
      </c>
    </row>
    <row r="39" spans="1:7" ht="12.75">
      <c r="A39" s="35">
        <v>436000176138</v>
      </c>
      <c r="B39" s="25" t="s">
        <v>83</v>
      </c>
      <c r="C39" s="25" t="s">
        <v>84</v>
      </c>
      <c r="D39" s="31" t="s">
        <v>66</v>
      </c>
      <c r="E39" s="36">
        <v>1780.05</v>
      </c>
      <c r="F39" s="36">
        <v>0</v>
      </c>
      <c r="G39" s="26" t="s">
        <v>56</v>
      </c>
    </row>
    <row r="40" spans="1:7" ht="24">
      <c r="A40" s="35">
        <v>436000176138</v>
      </c>
      <c r="B40" s="25" t="s">
        <v>83</v>
      </c>
      <c r="C40" s="25" t="s">
        <v>84</v>
      </c>
      <c r="D40" s="31"/>
      <c r="E40" s="36">
        <v>0</v>
      </c>
      <c r="F40" s="36">
        <v>0</v>
      </c>
      <c r="G40" s="26" t="s">
        <v>61</v>
      </c>
    </row>
    <row r="41" spans="1:7" ht="12.75">
      <c r="A41" s="35">
        <v>436000176138</v>
      </c>
      <c r="B41" s="25" t="s">
        <v>83</v>
      </c>
      <c r="C41" s="25" t="s">
        <v>84</v>
      </c>
      <c r="D41" s="31"/>
      <c r="E41" s="36">
        <v>4995.18</v>
      </c>
      <c r="F41" s="36">
        <v>0</v>
      </c>
      <c r="G41" s="26" t="s">
        <v>56</v>
      </c>
    </row>
    <row r="42" spans="1:7" ht="24">
      <c r="A42" s="35">
        <v>436000176138</v>
      </c>
      <c r="B42" s="25" t="s">
        <v>83</v>
      </c>
      <c r="C42" s="25" t="s">
        <v>84</v>
      </c>
      <c r="D42" s="31" t="s">
        <v>65</v>
      </c>
      <c r="E42" s="36">
        <v>2252.92</v>
      </c>
      <c r="F42" s="36">
        <v>0</v>
      </c>
      <c r="G42" s="26" t="s">
        <v>61</v>
      </c>
    </row>
    <row r="43" spans="1:7" ht="15" customHeight="1">
      <c r="A43" s="45" t="s">
        <v>29</v>
      </c>
      <c r="B43" s="46"/>
      <c r="C43" s="46"/>
      <c r="D43" s="47"/>
      <c r="E43" s="27">
        <f>SUM(E35:E42)</f>
        <v>13607.090000000002</v>
      </c>
      <c r="F43" s="27">
        <f>SUM(F20:F35)</f>
        <v>0</v>
      </c>
      <c r="G43" s="27"/>
    </row>
    <row r="44" spans="1:7">
      <c r="A44" s="48" t="s">
        <v>23</v>
      </c>
      <c r="B44" s="49"/>
      <c r="C44" s="49"/>
      <c r="D44" s="49"/>
      <c r="E44" s="49"/>
      <c r="F44" s="49"/>
      <c r="G44" s="50"/>
    </row>
    <row r="45" spans="1:7" ht="24">
      <c r="A45" s="35">
        <v>436000176137</v>
      </c>
      <c r="B45" s="25" t="s">
        <v>83</v>
      </c>
      <c r="C45" s="25" t="s">
        <v>84</v>
      </c>
      <c r="D45" s="31" t="s">
        <v>73</v>
      </c>
      <c r="E45" s="36">
        <v>4754.63</v>
      </c>
      <c r="F45" s="36">
        <v>0</v>
      </c>
      <c r="G45" s="26" t="s">
        <v>69</v>
      </c>
    </row>
    <row r="46" spans="1:7" ht="24">
      <c r="A46" s="35">
        <v>436000176137</v>
      </c>
      <c r="B46" s="25" t="s">
        <v>83</v>
      </c>
      <c r="C46" s="25" t="s">
        <v>84</v>
      </c>
      <c r="D46" s="31" t="s">
        <v>72</v>
      </c>
      <c r="E46" s="36">
        <v>9927.16</v>
      </c>
      <c r="F46" s="36">
        <v>0</v>
      </c>
      <c r="G46" s="26" t="s">
        <v>70</v>
      </c>
    </row>
    <row r="47" spans="1:7" ht="24">
      <c r="A47" s="35">
        <v>436000176137</v>
      </c>
      <c r="B47" s="25" t="s">
        <v>83</v>
      </c>
      <c r="C47" s="25" t="s">
        <v>84</v>
      </c>
      <c r="D47" s="31" t="s">
        <v>71</v>
      </c>
      <c r="E47" s="36">
        <v>22412.51</v>
      </c>
      <c r="F47" s="36">
        <v>0</v>
      </c>
      <c r="G47" s="26" t="s">
        <v>70</v>
      </c>
    </row>
    <row r="48" spans="1:7" ht="15" customHeight="1">
      <c r="A48" s="43" t="s">
        <v>24</v>
      </c>
      <c r="B48" s="43"/>
      <c r="C48" s="43"/>
      <c r="D48" s="43"/>
      <c r="E48" s="37">
        <f>SUM(E45:E47)</f>
        <v>37094.300000000003</v>
      </c>
      <c r="F48" s="37">
        <f>SUM(F45:F45)</f>
        <v>0</v>
      </c>
      <c r="G48" s="37"/>
    </row>
    <row r="49" spans="1:7">
      <c r="A49" s="45" t="s">
        <v>25</v>
      </c>
      <c r="B49" s="46"/>
      <c r="C49" s="46"/>
      <c r="D49" s="46"/>
      <c r="E49" s="46"/>
      <c r="F49" s="46"/>
      <c r="G49" s="47"/>
    </row>
    <row r="50" spans="1:7" ht="12.75">
      <c r="A50" s="35">
        <v>436000204922</v>
      </c>
      <c r="B50" s="25" t="s">
        <v>85</v>
      </c>
      <c r="C50" s="25" t="s">
        <v>86</v>
      </c>
      <c r="D50" s="31" t="s">
        <v>74</v>
      </c>
      <c r="E50" s="36">
        <v>11730</v>
      </c>
      <c r="F50" s="36">
        <v>0</v>
      </c>
      <c r="G50" s="26" t="s">
        <v>56</v>
      </c>
    </row>
    <row r="51" spans="1:7" ht="12.75">
      <c r="A51" s="35">
        <v>436000204922</v>
      </c>
      <c r="B51" s="25" t="s">
        <v>85</v>
      </c>
      <c r="C51" s="25" t="s">
        <v>86</v>
      </c>
      <c r="D51" s="31" t="s">
        <v>75</v>
      </c>
      <c r="E51" s="36">
        <v>255.4</v>
      </c>
      <c r="F51" s="36">
        <v>0</v>
      </c>
      <c r="G51" s="26" t="s">
        <v>56</v>
      </c>
    </row>
    <row r="52" spans="1:7" ht="36">
      <c r="A52" s="35">
        <v>436000204922</v>
      </c>
      <c r="B52" s="25" t="s">
        <v>85</v>
      </c>
      <c r="C52" s="25" t="s">
        <v>86</v>
      </c>
      <c r="D52" s="31" t="s">
        <v>77</v>
      </c>
      <c r="E52" s="36">
        <v>0</v>
      </c>
      <c r="F52" s="36">
        <v>0</v>
      </c>
      <c r="G52" s="26" t="s">
        <v>76</v>
      </c>
    </row>
    <row r="53" spans="1:7" ht="12.75">
      <c r="A53" s="35">
        <v>436000204922</v>
      </c>
      <c r="B53" s="25" t="s">
        <v>85</v>
      </c>
      <c r="C53" s="25" t="s">
        <v>86</v>
      </c>
      <c r="D53" s="31" t="s">
        <v>78</v>
      </c>
      <c r="E53" s="36">
        <v>0</v>
      </c>
      <c r="F53" s="36">
        <v>1500</v>
      </c>
      <c r="G53" s="26" t="s">
        <v>56</v>
      </c>
    </row>
    <row r="54" spans="1:7" ht="15" customHeight="1">
      <c r="A54" s="45" t="s">
        <v>30</v>
      </c>
      <c r="B54" s="46"/>
      <c r="C54" s="46"/>
      <c r="D54" s="46"/>
      <c r="E54" s="27">
        <f>SUM(E50:E53)</f>
        <v>11985.4</v>
      </c>
      <c r="F54" s="27">
        <f>SUM(F50:F53)</f>
        <v>1500</v>
      </c>
      <c r="G54" s="27"/>
    </row>
    <row r="55" spans="1:7">
      <c r="A55" s="48" t="s">
        <v>31</v>
      </c>
      <c r="B55" s="49"/>
      <c r="C55" s="49"/>
      <c r="D55" s="49"/>
      <c r="E55" s="49"/>
      <c r="F55" s="49"/>
      <c r="G55" s="50"/>
    </row>
    <row r="56" spans="1:7" ht="15" customHeight="1">
      <c r="A56" s="43" t="s">
        <v>32</v>
      </c>
      <c r="B56" s="43"/>
      <c r="C56" s="43"/>
      <c r="D56" s="43"/>
      <c r="E56" s="37">
        <v>0</v>
      </c>
      <c r="F56" s="37">
        <v>0</v>
      </c>
      <c r="G56" s="37"/>
    </row>
  </sheetData>
  <autoFilter ref="A2:G24" xr:uid="{00000000-0009-0000-0000-000001000000}"/>
  <mergeCells count="16">
    <mergeCell ref="A3:G3"/>
    <mergeCell ref="A19:G19"/>
    <mergeCell ref="A22:G22"/>
    <mergeCell ref="A18:D18"/>
    <mergeCell ref="A21:D21"/>
    <mergeCell ref="A56:D56"/>
    <mergeCell ref="A30:D30"/>
    <mergeCell ref="A33:D33"/>
    <mergeCell ref="A43:D43"/>
    <mergeCell ref="A48:D48"/>
    <mergeCell ref="A54:D54"/>
    <mergeCell ref="A31:G31"/>
    <mergeCell ref="A34:G34"/>
    <mergeCell ref="A44:G44"/>
    <mergeCell ref="A49:G49"/>
    <mergeCell ref="A55:G5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Szkodowość_lacznie</vt:lpstr>
      <vt:lpstr>Szkodowosc_szczegolowo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2017-06-28T10:02:36Z</dcterms:created>
  <dcterms:modified xsi:type="dcterms:W3CDTF">2020-11-23T11:09:09Z</dcterms:modified>
  <dc:language/>
</cp:coreProperties>
</file>